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2_ncr:500000_{2CBD1751-EAB7-40CB-8EF2-6CD3C548DA7A}" xr6:coauthVersionLast="34" xr6:coauthVersionMax="34" xr10:uidLastSave="{00000000-0000-0000-0000-000000000000}"/>
  <bookViews>
    <workbookView xWindow="2160" yWindow="0" windowWidth="15330" windowHeight="7005" xr2:uid="{00000000-000D-0000-FFFF-FFFF00000000}"/>
  </bookViews>
  <sheets>
    <sheet name="Quiroz's Small Business" sheetId="1" r:id="rId1"/>
    <sheet name="What-if" sheetId="2" r:id="rId2"/>
    <sheet name="Goal Seek" sheetId="3" r:id="rId3"/>
    <sheet name="Charts" sheetId="4" r:id="rId4"/>
  </sheets>
  <calcPr calcId="162913"/>
</workbook>
</file>

<file path=xl/calcChain.xml><?xml version="1.0" encoding="utf-8"?>
<calcChain xmlns="http://schemas.openxmlformats.org/spreadsheetml/2006/main">
  <c r="G7" i="4" l="1"/>
  <c r="E11" i="4"/>
  <c r="F11" i="4" s="1"/>
  <c r="G11" i="4" s="1"/>
  <c r="D11" i="4"/>
  <c r="C10" i="4"/>
  <c r="C12" i="4" s="1"/>
  <c r="C14" i="4" s="1"/>
  <c r="D9" i="4"/>
  <c r="E9" i="4" s="1"/>
  <c r="F9" i="4" s="1"/>
  <c r="G9" i="4" s="1"/>
  <c r="D8" i="4"/>
  <c r="E8" i="4" s="1"/>
  <c r="F8" i="4" s="1"/>
  <c r="G8" i="4" s="1"/>
  <c r="D7" i="4"/>
  <c r="E7" i="4" s="1"/>
  <c r="D4" i="4"/>
  <c r="E11" i="3"/>
  <c r="F11" i="3" s="1"/>
  <c r="G11" i="3" s="1"/>
  <c r="D11" i="3"/>
  <c r="C10" i="3"/>
  <c r="C12" i="3" s="1"/>
  <c r="C14" i="3" s="1"/>
  <c r="D9" i="3"/>
  <c r="E9" i="3" s="1"/>
  <c r="F9" i="3" s="1"/>
  <c r="G9" i="3" s="1"/>
  <c r="D8" i="3"/>
  <c r="E8" i="3" s="1"/>
  <c r="F8" i="3" s="1"/>
  <c r="G8" i="3" s="1"/>
  <c r="D7" i="3"/>
  <c r="E7" i="3" s="1"/>
  <c r="D4" i="3"/>
  <c r="E11" i="2"/>
  <c r="F11" i="2" s="1"/>
  <c r="G11" i="2" s="1"/>
  <c r="D11" i="2"/>
  <c r="C10" i="2"/>
  <c r="C12" i="2" s="1"/>
  <c r="C14" i="2" s="1"/>
  <c r="D9" i="2"/>
  <c r="E9" i="2" s="1"/>
  <c r="F9" i="2" s="1"/>
  <c r="G9" i="2" s="1"/>
  <c r="D8" i="2"/>
  <c r="E8" i="2" s="1"/>
  <c r="F8" i="2" s="1"/>
  <c r="G8" i="2" s="1"/>
  <c r="D7" i="2"/>
  <c r="E7" i="2" s="1"/>
  <c r="D4" i="2"/>
  <c r="D11" i="1"/>
  <c r="E11" i="1"/>
  <c r="F11" i="1" s="1"/>
  <c r="G11" i="1" s="1"/>
  <c r="D9" i="1"/>
  <c r="E9" i="1" s="1"/>
  <c r="F9" i="1" s="1"/>
  <c r="G9" i="1" s="1"/>
  <c r="D8" i="1"/>
  <c r="D7" i="1"/>
  <c r="E7" i="1" s="1"/>
  <c r="F7" i="4" l="1"/>
  <c r="C15" i="4"/>
  <c r="C16" i="4" s="1"/>
  <c r="E4" i="4"/>
  <c r="D10" i="4"/>
  <c r="E10" i="4" s="1"/>
  <c r="F10" i="4" s="1"/>
  <c r="G10" i="4" s="1"/>
  <c r="F7" i="3"/>
  <c r="C15" i="3"/>
  <c r="C16" i="3" s="1"/>
  <c r="E4" i="3"/>
  <c r="D10" i="3"/>
  <c r="E10" i="3" s="1"/>
  <c r="F10" i="3" s="1"/>
  <c r="G10" i="3" s="1"/>
  <c r="F7" i="2"/>
  <c r="C15" i="2"/>
  <c r="C16" i="2" s="1"/>
  <c r="E4" i="2"/>
  <c r="D10" i="2"/>
  <c r="E10" i="2" s="1"/>
  <c r="F10" i="2" s="1"/>
  <c r="G10" i="2" s="1"/>
  <c r="F7" i="1"/>
  <c r="E8" i="1"/>
  <c r="F8" i="1" s="1"/>
  <c r="G8" i="1" s="1"/>
  <c r="D4" i="1"/>
  <c r="C10" i="1"/>
  <c r="C18" i="4" l="1"/>
  <c r="C20" i="4"/>
  <c r="D12" i="4"/>
  <c r="D14" i="4" s="1"/>
  <c r="G12" i="4"/>
  <c r="F12" i="4"/>
  <c r="F4" i="4"/>
  <c r="E12" i="4"/>
  <c r="E14" i="4" s="1"/>
  <c r="C18" i="3"/>
  <c r="C20" i="3"/>
  <c r="D12" i="3"/>
  <c r="D14" i="3" s="1"/>
  <c r="G7" i="3"/>
  <c r="G12" i="3" s="1"/>
  <c r="F12" i="3"/>
  <c r="F4" i="3"/>
  <c r="E12" i="3"/>
  <c r="E14" i="3" s="1"/>
  <c r="C18" i="2"/>
  <c r="C20" i="2"/>
  <c r="D12" i="2"/>
  <c r="D14" i="2" s="1"/>
  <c r="G7" i="2"/>
  <c r="G12" i="2" s="1"/>
  <c r="F12" i="2"/>
  <c r="F4" i="2"/>
  <c r="E12" i="2"/>
  <c r="E14" i="2" s="1"/>
  <c r="C12" i="1"/>
  <c r="C14" i="1" s="1"/>
  <c r="D10" i="1"/>
  <c r="E4" i="1"/>
  <c r="G7" i="1"/>
  <c r="E15" i="4" l="1"/>
  <c r="E16" i="4"/>
  <c r="F14" i="4"/>
  <c r="G4" i="4"/>
  <c r="G14" i="4" s="1"/>
  <c r="D15" i="4"/>
  <c r="D16" i="4" s="1"/>
  <c r="E15" i="3"/>
  <c r="E16" i="3"/>
  <c r="F14" i="3"/>
  <c r="G4" i="3"/>
  <c r="G14" i="3" s="1"/>
  <c r="D15" i="3"/>
  <c r="D16" i="3" s="1"/>
  <c r="E15" i="2"/>
  <c r="E16" i="2"/>
  <c r="F14" i="2"/>
  <c r="G4" i="2"/>
  <c r="G14" i="2" s="1"/>
  <c r="D15" i="2"/>
  <c r="D16" i="2" s="1"/>
  <c r="E10" i="1"/>
  <c r="D12" i="1"/>
  <c r="D14" i="1" s="1"/>
  <c r="F4" i="1"/>
  <c r="C16" i="1"/>
  <c r="C15" i="1"/>
  <c r="D18" i="4" l="1"/>
  <c r="D20" i="4" s="1"/>
  <c r="G15" i="4"/>
  <c r="G16" i="4" s="1"/>
  <c r="E18" i="4"/>
  <c r="E20" i="4"/>
  <c r="F15" i="4"/>
  <c r="F16" i="4" s="1"/>
  <c r="D18" i="3"/>
  <c r="D20" i="3" s="1"/>
  <c r="G15" i="3"/>
  <c r="G16" i="3"/>
  <c r="E18" i="3"/>
  <c r="E20" i="3"/>
  <c r="F15" i="3"/>
  <c r="F16" i="3" s="1"/>
  <c r="D18" i="2"/>
  <c r="D20" i="2" s="1"/>
  <c r="G15" i="2"/>
  <c r="G16" i="2"/>
  <c r="E18" i="2"/>
  <c r="E20" i="2"/>
  <c r="F15" i="2"/>
  <c r="F16" i="2" s="1"/>
  <c r="C18" i="1"/>
  <c r="C20" i="1" s="1"/>
  <c r="G4" i="1"/>
  <c r="F10" i="1"/>
  <c r="E12" i="1"/>
  <c r="E14" i="1" s="1"/>
  <c r="D15" i="1"/>
  <c r="D16" i="1" s="1"/>
  <c r="F18" i="4" l="1"/>
  <c r="F20" i="4" s="1"/>
  <c r="G18" i="4"/>
  <c r="G20" i="4" s="1"/>
  <c r="F18" i="3"/>
  <c r="F20" i="3" s="1"/>
  <c r="G18" i="3"/>
  <c r="G20" i="3" s="1"/>
  <c r="F18" i="2"/>
  <c r="F20" i="2" s="1"/>
  <c r="G18" i="2"/>
  <c r="G20" i="2" s="1"/>
  <c r="D18" i="1"/>
  <c r="D20" i="1" s="1"/>
  <c r="E15" i="1"/>
  <c r="E16" i="1" s="1"/>
  <c r="G10" i="1"/>
  <c r="G12" i="1" s="1"/>
  <c r="F12" i="1"/>
  <c r="F14" i="1" s="1"/>
  <c r="G14" i="1"/>
  <c r="G22" i="4" l="1"/>
  <c r="G22" i="3"/>
  <c r="G22" i="2"/>
  <c r="F15" i="1"/>
  <c r="F16" i="1" s="1"/>
  <c r="E18" i="1"/>
  <c r="E20" i="1" s="1"/>
  <c r="G15" i="1"/>
  <c r="G16" i="1" s="1"/>
  <c r="F18" i="1" l="1"/>
  <c r="F20" i="1" s="1"/>
  <c r="G18" i="1"/>
  <c r="G20" i="1" s="1"/>
  <c r="G22" i="1" l="1"/>
</calcChain>
</file>

<file path=xl/sharedStrings.xml><?xml version="1.0" encoding="utf-8"?>
<sst xmlns="http://schemas.openxmlformats.org/spreadsheetml/2006/main" count="96" uniqueCount="22">
  <si>
    <t>Expenses</t>
  </si>
  <si>
    <t>Salaries</t>
  </si>
  <si>
    <t>Supply Cost</t>
  </si>
  <si>
    <t>Insurance Cost</t>
  </si>
  <si>
    <t>All Other</t>
  </si>
  <si>
    <t>Total Expense</t>
  </si>
  <si>
    <t>Tax</t>
  </si>
  <si>
    <t>Assumptions</t>
  </si>
  <si>
    <t>Sales Increase</t>
  </si>
  <si>
    <t>Salary Increase</t>
  </si>
  <si>
    <t>Building Cost Increase</t>
  </si>
  <si>
    <t>Income after Tax</t>
  </si>
  <si>
    <t>Insurance</t>
  </si>
  <si>
    <t>Income Before Tax</t>
  </si>
  <si>
    <t>Net Profit</t>
  </si>
  <si>
    <t>Gross Sales</t>
  </si>
  <si>
    <t xml:space="preserve">Income </t>
  </si>
  <si>
    <t>Profit Sharing/Bonus</t>
  </si>
  <si>
    <t>Building Cost</t>
  </si>
  <si>
    <t>Tax Rate</t>
  </si>
  <si>
    <t>Projected Net Profit 2019 to 2022:</t>
  </si>
  <si>
    <t>Quiroz's Small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</si>
</sst>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0" fontId="0" fillId="0" borderId="0" xfId="0" applyNumberFormat="1"/>
    <xf numFmtId="0" fontId="0" fillId="0" borderId="0" xfId="0" applyFill="1"/>
    <xf numFmtId="0" fontId="0" fillId="0" borderId="0" xfId="0" applyFill="1" applyAlignment="1">
      <alignment textRotation="45"/>
    </xf>
    <xf numFmtId="6" fontId="0" fillId="0" borderId="0" xfId="0" applyNumberFormat="1" applyFill="1" applyBorder="1"/>
    <xf numFmtId="0" fontId="0" fillId="0" borderId="0" xfId="0" applyFill="1" applyBorder="1"/>
    <xf numFmtId="0" fontId="0" fillId="0" borderId="0" xfId="0" applyFont="1" applyFill="1" applyAlignment="1"/>
    <xf numFmtId="6" fontId="0" fillId="0" borderId="0" xfId="0" applyNumberFormat="1"/>
    <xf numFmtId="6" fontId="0" fillId="0" borderId="0" xfId="0" applyNumberFormat="1" applyBorder="1"/>
    <xf numFmtId="8" fontId="0" fillId="0" borderId="0" xfId="0" applyNumberFormat="1" applyFill="1" applyBorder="1"/>
    <xf numFmtId="0" fontId="0" fillId="2" borderId="0" xfId="0" applyFont="1" applyFill="1" applyBorder="1"/>
    <xf numFmtId="0" fontId="1" fillId="2" borderId="0" xfId="0" applyFont="1" applyFill="1" applyBorder="1"/>
    <xf numFmtId="6" fontId="0" fillId="2" borderId="0" xfId="0" applyNumberFormat="1" applyFill="1" applyBorder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/>
    <xf numFmtId="0" fontId="0" fillId="2" borderId="0" xfId="0" applyFill="1"/>
    <xf numFmtId="0" fontId="0" fillId="2" borderId="0" xfId="0" applyFill="1" applyAlignment="1">
      <alignment textRotation="4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</a:t>
            </a:r>
            <a:r>
              <a:rPr lang="en-US" baseline="0"/>
              <a:t> Ratios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E5A-4143-B81D-B6054BC035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E5A-4143-B81D-B6054BC035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E5A-4143-B81D-B6054BC035BD}"/>
              </c:ext>
            </c:extLst>
          </c:dPt>
          <c:dPt>
            <c:idx val="3"/>
            <c:bubble3D val="0"/>
            <c:explosion val="2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666A-432D-9706-EC1E00117B2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E5A-4143-B81D-B6054BC035B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Charts!$A$7:$A$11</c:f>
              <c:strCache>
                <c:ptCount val="5"/>
                <c:pt idx="0">
                  <c:v>Salaries</c:v>
                </c:pt>
                <c:pt idx="1">
                  <c:v>Building Cost</c:v>
                </c:pt>
                <c:pt idx="2">
                  <c:v>Insurance Cost</c:v>
                </c:pt>
                <c:pt idx="3">
                  <c:v>Supply Cost</c:v>
                </c:pt>
                <c:pt idx="4">
                  <c:v>All Other</c:v>
                </c:pt>
              </c:strCache>
            </c:strRef>
          </c:cat>
          <c:val>
            <c:numRef>
              <c:f>Charts!$G$7:$G$11</c:f>
              <c:numCache>
                <c:formatCode>"$"#,##0_);[Red]\("$"#,##0\)</c:formatCode>
                <c:ptCount val="5"/>
                <c:pt idx="0">
                  <c:v>253959.05337812501</c:v>
                </c:pt>
                <c:pt idx="1">
                  <c:v>48980.055239999994</c:v>
                </c:pt>
                <c:pt idx="2">
                  <c:v>31514.24668</c:v>
                </c:pt>
                <c:pt idx="3" formatCode="&quot;$&quot;#,##0.00_);[Red]\(&quot;$&quot;#,##0.00\)">
                  <c:v>87668.566177500004</c:v>
                </c:pt>
                <c:pt idx="4" formatCode="&quot;$&quot;#,##0.00_);[Red]\(&quot;$&quot;#,##0.00\)">
                  <c:v>76884.041041874996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A-432D-9706-EC1E00117B2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Gross</a:t>
            </a:r>
            <a:r>
              <a:rPr lang="en-US" baseline="0"/>
              <a:t> Sales and Net Profit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Charts!$A$4:$B$4</c:f>
              <c:strCache>
                <c:ptCount val="2"/>
                <c:pt idx="0">
                  <c:v>Gross 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Charts!$C$2:$G$2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Charts!$C$4:$G$4</c:f>
              <c:numCache>
                <c:formatCode>"$"#,##0_);[Red]\("$"#,##0\)</c:formatCode>
                <c:ptCount val="5"/>
                <c:pt idx="0">
                  <c:v>525000</c:v>
                </c:pt>
                <c:pt idx="1">
                  <c:v>556605.94551622076</c:v>
                </c:pt>
                <c:pt idx="2">
                  <c:v>590114.62587429746</c:v>
                </c:pt>
                <c:pt idx="3">
                  <c:v>625640.5891385033</c:v>
                </c:pt>
                <c:pt idx="4">
                  <c:v>663305.27937288012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38-440D-8570-C43AEC1E5B61}"/>
            </c:ext>
          </c:extLst>
        </c:ser>
        <c:ser>
          <c:idx val="1"/>
          <c:order val="1"/>
          <c:tx>
            <c:strRef>
              <c:f>Charts!$A$20:$B$20</c:f>
              <c:strCache>
                <c:ptCount val="2"/>
                <c:pt idx="0">
                  <c:v>Net Profit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Charts!$C$2:$G$2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Charts!$C$20:$G$20</c:f>
              <c:numCache>
                <c:formatCode>"$"#,##0_);[Red]\("$"#,##0\)</c:formatCode>
                <c:ptCount val="5"/>
                <c:pt idx="0">
                  <c:v>95040</c:v>
                </c:pt>
                <c:pt idx="1">
                  <c:v>103148.52532330103</c:v>
                </c:pt>
                <c:pt idx="2">
                  <c:v>106632.98771692395</c:v>
                </c:pt>
                <c:pt idx="3">
                  <c:v>115493.04713857274</c:v>
                </c:pt>
                <c:pt idx="4">
                  <c:v>124725.43982141168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8-440D-8570-C43AEC1E5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6271296"/>
        <c:axId val="466271624"/>
      </c:lineChart>
      <c:catAx>
        <c:axId val="46627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271624"/>
        <c:crosses val="autoZero"/>
        <c:auto val="1"/>
        <c:lblAlgn val="ctr"/>
        <c:lblOffset val="100"/>
        <c:noMultiLvlLbl val="0"/>
      </c:catAx>
      <c:valAx>
        <c:axId val="466271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271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1</xdr:row>
      <xdr:rowOff>357187</xdr:rowOff>
    </xdr:from>
    <xdr:to>
      <xdr:col>14</xdr:col>
      <xdr:colOff>542925</xdr:colOff>
      <xdr:row>16</xdr:row>
      <xdr:rowOff>61912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7AFED8-ACA6-45D3-9DB1-3BECF83020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485775</xdr:colOff>
      <xdr:row>17</xdr:row>
      <xdr:rowOff>23812</xdr:rowOff>
    </xdr:from>
    <xdr:to>
      <xdr:col>15</xdr:col>
      <xdr:colOff>180975</xdr:colOff>
      <xdr:row>31</xdr:row>
      <xdr:rowOff>100012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50F5120-0936-4DA1-A200-3920BCBE25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8" sqref="H18"/>
    </sheetView>
  </sheetViews>
  <sheetFormatPr defaultRowHeight="15" x14ac:dyDescent="0.25"/>
  <cols>
    <col min="1" max="1" width="24" style="6" customWidth="1"/>
    <col min="2" max="2" width="9.28515625" customWidth="1"/>
    <col min="3" max="3" width="9.28515625" bestFit="1" customWidth="1"/>
    <col min="4" max="6" width="11.85546875" bestFit="1" customWidth="1"/>
    <col min="7" max="7" width="10.5703125" customWidth="1"/>
  </cols>
  <sheetData>
    <row r="1" spans="1:8" x14ac:dyDescent="0.25">
      <c r="A1" s="13" t="s">
        <v>21</v>
      </c>
      <c r="B1" s="13"/>
      <c r="C1" s="13"/>
      <c r="D1" s="13"/>
      <c r="E1" s="13"/>
      <c r="F1" s="13"/>
      <c r="G1" s="13"/>
    </row>
    <row r="2" spans="1:8" ht="29.25" x14ac:dyDescent="0.25">
      <c r="A2" s="14"/>
      <c r="B2" s="15"/>
      <c r="C2" s="16">
        <v>2018</v>
      </c>
      <c r="D2" s="16">
        <v>2019</v>
      </c>
      <c r="E2" s="16">
        <v>2020</v>
      </c>
      <c r="F2" s="16">
        <v>2021</v>
      </c>
      <c r="G2" s="16">
        <v>2022</v>
      </c>
    </row>
    <row r="3" spans="1:8" s="2" customFormat="1" x14ac:dyDescent="0.25">
      <c r="A3" s="6" t="s">
        <v>16</v>
      </c>
      <c r="D3" s="3"/>
      <c r="E3" s="3"/>
      <c r="F3" s="3"/>
      <c r="G3" s="3"/>
    </row>
    <row r="4" spans="1:8" x14ac:dyDescent="0.25">
      <c r="A4" s="6" t="s">
        <v>15</v>
      </c>
      <c r="C4" s="7">
        <v>525000</v>
      </c>
      <c r="D4" s="4">
        <f>C4*$B23+C4</f>
        <v>556605.94551622076</v>
      </c>
      <c r="E4" s="4">
        <f t="shared" ref="E4:G4" si="0">D4*$B23+D4</f>
        <v>590114.62587429746</v>
      </c>
      <c r="F4" s="4">
        <f t="shared" si="0"/>
        <v>625640.5891385033</v>
      </c>
      <c r="G4" s="4">
        <f t="shared" si="0"/>
        <v>663305.27937288012</v>
      </c>
      <c r="H4" s="5"/>
    </row>
    <row r="5" spans="1:8" x14ac:dyDescent="0.25">
      <c r="D5" s="5"/>
      <c r="E5" s="5"/>
      <c r="F5" s="5"/>
      <c r="G5" s="5"/>
      <c r="H5" s="5"/>
    </row>
    <row r="6" spans="1:8" x14ac:dyDescent="0.25">
      <c r="A6" s="6" t="s">
        <v>0</v>
      </c>
      <c r="D6" s="5"/>
      <c r="E6" s="5"/>
      <c r="F6" s="5"/>
      <c r="G6" s="5"/>
      <c r="H6" s="5"/>
    </row>
    <row r="7" spans="1:8" x14ac:dyDescent="0.25">
      <c r="A7" s="6" t="s">
        <v>1</v>
      </c>
      <c r="C7" s="7">
        <v>205000</v>
      </c>
      <c r="D7" s="4">
        <f>(C7*$B$24)+C7</f>
        <v>216275</v>
      </c>
      <c r="E7" s="4">
        <f t="shared" ref="E7:G7" si="1">(D7*$B$24)+D7</f>
        <v>228170.125</v>
      </c>
      <c r="F7" s="4">
        <f t="shared" si="1"/>
        <v>240719.481875</v>
      </c>
      <c r="G7" s="4">
        <f t="shared" si="1"/>
        <v>253959.05337812501</v>
      </c>
      <c r="H7" s="5"/>
    </row>
    <row r="8" spans="1:8" x14ac:dyDescent="0.25">
      <c r="A8" s="6" t="s">
        <v>18</v>
      </c>
      <c r="C8" s="7">
        <v>45250</v>
      </c>
      <c r="D8" s="4">
        <f>(C8*$B$25)+C8</f>
        <v>46155</v>
      </c>
      <c r="E8" s="4">
        <f t="shared" ref="E8:G8" si="2">(D8*$B$25)+D8</f>
        <v>47078.1</v>
      </c>
      <c r="F8" s="4">
        <f t="shared" si="2"/>
        <v>48019.661999999997</v>
      </c>
      <c r="G8" s="4">
        <f t="shared" si="2"/>
        <v>48980.055239999994</v>
      </c>
      <c r="H8" s="5"/>
    </row>
    <row r="9" spans="1:8" x14ac:dyDescent="0.25">
      <c r="A9" s="6" t="s">
        <v>3</v>
      </c>
      <c r="C9" s="7">
        <v>28000</v>
      </c>
      <c r="D9" s="4">
        <f>(C9*$B$26)+C9</f>
        <v>28840</v>
      </c>
      <c r="E9" s="4">
        <f t="shared" ref="E9:G9" si="3">(D9*$B$26)+D9</f>
        <v>29705.200000000001</v>
      </c>
      <c r="F9" s="4">
        <f t="shared" si="3"/>
        <v>30596.356</v>
      </c>
      <c r="G9" s="4">
        <f t="shared" si="3"/>
        <v>31514.24668</v>
      </c>
      <c r="H9" s="5"/>
    </row>
    <row r="10" spans="1:8" x14ac:dyDescent="0.25">
      <c r="A10" s="6" t="s">
        <v>2</v>
      </c>
      <c r="C10" s="7">
        <f>C4*$B$27</f>
        <v>57750</v>
      </c>
      <c r="D10" s="9">
        <f>(C10*$B$27)+C10</f>
        <v>64102.5</v>
      </c>
      <c r="E10" s="9">
        <f t="shared" ref="E10:G10" si="4">(D10*$B$27)+D10</f>
        <v>71153.774999999994</v>
      </c>
      <c r="F10" s="9">
        <f t="shared" si="4"/>
        <v>78980.69025</v>
      </c>
      <c r="G10" s="9">
        <f t="shared" si="4"/>
        <v>87668.566177500004</v>
      </c>
      <c r="H10" s="5"/>
    </row>
    <row r="11" spans="1:8" x14ac:dyDescent="0.25">
      <c r="A11" s="6" t="s">
        <v>4</v>
      </c>
      <c r="C11" s="8">
        <v>67000</v>
      </c>
      <c r="D11" s="9">
        <f>(C11*$B$28)+C11</f>
        <v>69345</v>
      </c>
      <c r="E11" s="9">
        <f t="shared" ref="E11:G11" si="5">(D11*$B$28)+D11</f>
        <v>71772.074999999997</v>
      </c>
      <c r="F11" s="9">
        <f t="shared" si="5"/>
        <v>74284.097624999995</v>
      </c>
      <c r="G11" s="9">
        <f t="shared" si="5"/>
        <v>76884.041041874996</v>
      </c>
      <c r="H11" s="5"/>
    </row>
    <row r="12" spans="1:8" x14ac:dyDescent="0.25">
      <c r="A12" s="6" t="s">
        <v>5</v>
      </c>
      <c r="C12" s="4">
        <f>SUM(C7:C11)</f>
        <v>403000</v>
      </c>
      <c r="D12" s="4">
        <f t="shared" ref="D12:G12" si="6">SUM(D7:D11)</f>
        <v>424717.5</v>
      </c>
      <c r="E12" s="4">
        <f t="shared" si="6"/>
        <v>447879.27499999997</v>
      </c>
      <c r="F12" s="4">
        <f t="shared" si="6"/>
        <v>472600.28774999996</v>
      </c>
      <c r="G12" s="4">
        <f t="shared" si="6"/>
        <v>499005.96251750004</v>
      </c>
      <c r="H12" s="5"/>
    </row>
    <row r="13" spans="1:8" x14ac:dyDescent="0.25">
      <c r="C13" s="5"/>
      <c r="D13" s="5"/>
      <c r="E13" s="5"/>
      <c r="F13" s="5"/>
      <c r="G13" s="5"/>
      <c r="H13" s="5"/>
    </row>
    <row r="14" spans="1:8" x14ac:dyDescent="0.25">
      <c r="A14" s="6" t="s">
        <v>13</v>
      </c>
      <c r="C14" s="4">
        <f>C4-C12</f>
        <v>122000</v>
      </c>
      <c r="D14" s="4">
        <f t="shared" ref="D14:G14" si="7">D4-D12</f>
        <v>131888.44551622076</v>
      </c>
      <c r="E14" s="4">
        <f t="shared" si="7"/>
        <v>142235.3508742975</v>
      </c>
      <c r="F14" s="4">
        <f t="shared" si="7"/>
        <v>153040.30138850334</v>
      </c>
      <c r="G14" s="4">
        <f t="shared" si="7"/>
        <v>164299.31685538008</v>
      </c>
      <c r="H14" s="5"/>
    </row>
    <row r="15" spans="1:8" x14ac:dyDescent="0.25">
      <c r="A15" s="6" t="s">
        <v>6</v>
      </c>
      <c r="C15" s="4">
        <f>C14*$B$29</f>
        <v>21960</v>
      </c>
      <c r="D15" s="4">
        <f t="shared" ref="D15:G15" si="8">D14*$B$29</f>
        <v>23739.920192919737</v>
      </c>
      <c r="E15" s="4">
        <f t="shared" si="8"/>
        <v>25602.363157373547</v>
      </c>
      <c r="F15" s="4">
        <f t="shared" si="8"/>
        <v>27547.2542499306</v>
      </c>
      <c r="G15" s="4">
        <f t="shared" si="8"/>
        <v>29573.877033968412</v>
      </c>
      <c r="H15" s="5"/>
    </row>
    <row r="16" spans="1:8" x14ac:dyDescent="0.25">
      <c r="A16" s="6" t="s">
        <v>11</v>
      </c>
      <c r="C16" s="4">
        <f>C14-C15</f>
        <v>100040</v>
      </c>
      <c r="D16" s="4">
        <f t="shared" ref="D16:G16" si="9">D14-D15</f>
        <v>108148.52532330103</v>
      </c>
      <c r="E16" s="4">
        <f t="shared" si="9"/>
        <v>116632.98771692395</v>
      </c>
      <c r="F16" s="4">
        <f t="shared" si="9"/>
        <v>125493.04713857274</v>
      </c>
      <c r="G16" s="4">
        <f t="shared" si="9"/>
        <v>134725.43982141168</v>
      </c>
      <c r="H16" s="5"/>
    </row>
    <row r="17" spans="1:9" x14ac:dyDescent="0.25">
      <c r="C17" s="5"/>
      <c r="D17" s="5"/>
      <c r="E17" s="5"/>
      <c r="F17" s="5"/>
      <c r="G17" s="5"/>
      <c r="H17" s="5"/>
    </row>
    <row r="18" spans="1:9" x14ac:dyDescent="0.25">
      <c r="A18" s="6" t="s">
        <v>17</v>
      </c>
      <c r="C18" s="4">
        <f>IF(C16&gt;110000,10000,5000)</f>
        <v>5000</v>
      </c>
      <c r="D18" s="4">
        <f t="shared" ref="D18:G18" si="10">IF(D16&gt;110000,10000,5000)</f>
        <v>5000</v>
      </c>
      <c r="E18" s="4">
        <f t="shared" si="10"/>
        <v>10000</v>
      </c>
      <c r="F18" s="4">
        <f t="shared" si="10"/>
        <v>10000</v>
      </c>
      <c r="G18" s="4">
        <f t="shared" si="10"/>
        <v>10000</v>
      </c>
      <c r="H18" s="5"/>
    </row>
    <row r="19" spans="1:9" x14ac:dyDescent="0.25">
      <c r="C19" s="5"/>
      <c r="D19" s="5"/>
      <c r="E19" s="5"/>
      <c r="F19" s="5"/>
      <c r="G19" s="5"/>
      <c r="H19" s="5"/>
    </row>
    <row r="20" spans="1:9" x14ac:dyDescent="0.25">
      <c r="A20" s="6" t="s">
        <v>14</v>
      </c>
      <c r="C20" s="4">
        <f>C16-C18</f>
        <v>95040</v>
      </c>
      <c r="D20" s="4">
        <f t="shared" ref="D20:G20" si="11">D16-D18</f>
        <v>103148.52532330103</v>
      </c>
      <c r="E20" s="4">
        <f t="shared" si="11"/>
        <v>106632.98771692395</v>
      </c>
      <c r="F20" s="4">
        <f t="shared" si="11"/>
        <v>115493.04713857274</v>
      </c>
      <c r="G20" s="4">
        <f t="shared" si="11"/>
        <v>124725.43982141168</v>
      </c>
      <c r="H20" s="5"/>
      <c r="I20" s="7"/>
    </row>
    <row r="21" spans="1:9" x14ac:dyDescent="0.25">
      <c r="C21" s="5"/>
      <c r="D21" s="5"/>
      <c r="E21" s="5"/>
      <c r="F21" s="5"/>
      <c r="G21" s="5"/>
      <c r="H21" s="5"/>
    </row>
    <row r="22" spans="1:9" x14ac:dyDescent="0.25">
      <c r="A22" s="6" t="s">
        <v>7</v>
      </c>
      <c r="C22" s="5"/>
      <c r="D22" s="10" t="s">
        <v>20</v>
      </c>
      <c r="E22" s="11"/>
      <c r="F22" s="11"/>
      <c r="G22" s="12">
        <f>SUM(D20:G20)</f>
        <v>450000.00000020937</v>
      </c>
      <c r="H22" s="5"/>
    </row>
    <row r="23" spans="1:9" x14ac:dyDescent="0.25">
      <c r="A23" s="6" t="s">
        <v>8</v>
      </c>
      <c r="B23" s="1">
        <v>6.020180098327773E-2</v>
      </c>
    </row>
    <row r="24" spans="1:9" x14ac:dyDescent="0.25">
      <c r="A24" s="6" t="s">
        <v>9</v>
      </c>
      <c r="B24" s="1">
        <v>5.5E-2</v>
      </c>
    </row>
    <row r="25" spans="1:9" x14ac:dyDescent="0.25">
      <c r="A25" s="6" t="s">
        <v>10</v>
      </c>
      <c r="B25" s="1">
        <v>0.02</v>
      </c>
    </row>
    <row r="26" spans="1:9" x14ac:dyDescent="0.25">
      <c r="A26" s="6" t="s">
        <v>12</v>
      </c>
      <c r="B26" s="1">
        <v>0.03</v>
      </c>
    </row>
    <row r="27" spans="1:9" x14ac:dyDescent="0.25">
      <c r="A27" s="6" t="s">
        <v>2</v>
      </c>
      <c r="B27" s="1">
        <v>0.11</v>
      </c>
    </row>
    <row r="28" spans="1:9" x14ac:dyDescent="0.25">
      <c r="A28" s="6" t="s">
        <v>4</v>
      </c>
      <c r="B28" s="1">
        <v>3.5000000000000003E-2</v>
      </c>
    </row>
    <row r="29" spans="1:9" x14ac:dyDescent="0.25">
      <c r="A29" s="6" t="s">
        <v>19</v>
      </c>
      <c r="B29" s="1">
        <v>0.18</v>
      </c>
    </row>
  </sheetData>
  <mergeCells count="1">
    <mergeCell ref="A1:G1"/>
  </mergeCells>
  <conditionalFormatting sqref="C18:G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C8D91-B357-41B9-BCA1-6AD7C86332DA}">
  <sheetPr>
    <tabColor rgb="FF92D050"/>
  </sheetPr>
  <dimension ref="A1:G30"/>
  <sheetViews>
    <sheetView workbookViewId="0">
      <selection activeCell="C2" sqref="C2:G2"/>
    </sheetView>
  </sheetViews>
  <sheetFormatPr defaultRowHeight="15" x14ac:dyDescent="0.25"/>
  <cols>
    <col min="2" max="2" width="9.140625" customWidth="1"/>
    <col min="3" max="3" width="21.28515625" customWidth="1"/>
    <col min="4" max="4" width="20.140625" customWidth="1"/>
    <col min="5" max="5" width="18.28515625" customWidth="1"/>
    <col min="6" max="6" width="18.140625" customWidth="1"/>
    <col min="7" max="7" width="22.42578125" customWidth="1"/>
  </cols>
  <sheetData>
    <row r="1" spans="1:7" x14ac:dyDescent="0.25">
      <c r="A1" s="13" t="s">
        <v>21</v>
      </c>
      <c r="B1" s="13"/>
      <c r="C1" s="13"/>
      <c r="D1" s="13"/>
      <c r="E1" s="13"/>
      <c r="F1" s="13"/>
      <c r="G1" s="13"/>
    </row>
    <row r="2" spans="1:7" ht="29.25" x14ac:dyDescent="0.25">
      <c r="A2" s="14"/>
      <c r="B2" s="15"/>
      <c r="C2" s="16">
        <v>2018</v>
      </c>
      <c r="D2" s="16">
        <v>2019</v>
      </c>
      <c r="E2" s="16">
        <v>2020</v>
      </c>
      <c r="F2" s="16">
        <v>2021</v>
      </c>
      <c r="G2" s="16">
        <v>2022</v>
      </c>
    </row>
    <row r="3" spans="1:7" x14ac:dyDescent="0.25">
      <c r="A3" s="6" t="s">
        <v>16</v>
      </c>
      <c r="B3" s="2"/>
      <c r="C3" s="2"/>
      <c r="D3" s="3"/>
      <c r="E3" s="3"/>
      <c r="F3" s="3"/>
      <c r="G3" s="3"/>
    </row>
    <row r="4" spans="1:7" x14ac:dyDescent="0.25">
      <c r="A4" s="6" t="s">
        <v>15</v>
      </c>
      <c r="C4" s="7">
        <v>525000</v>
      </c>
      <c r="D4" s="4">
        <f>C4*$B23+C4</f>
        <v>556605.94551622076</v>
      </c>
      <c r="E4" s="4">
        <f t="shared" ref="E4:G4" si="0">D4*$B23+D4</f>
        <v>590114.62587429746</v>
      </c>
      <c r="F4" s="4">
        <f t="shared" si="0"/>
        <v>625640.5891385033</v>
      </c>
      <c r="G4" s="4">
        <f t="shared" si="0"/>
        <v>663305.27937288012</v>
      </c>
    </row>
    <row r="5" spans="1:7" x14ac:dyDescent="0.25">
      <c r="A5" s="6"/>
      <c r="D5" s="5"/>
      <c r="E5" s="5"/>
      <c r="F5" s="5"/>
      <c r="G5" s="5"/>
    </row>
    <row r="6" spans="1:7" x14ac:dyDescent="0.25">
      <c r="A6" s="6" t="s">
        <v>0</v>
      </c>
      <c r="D6" s="5"/>
      <c r="E6" s="5"/>
      <c r="F6" s="5"/>
      <c r="G6" s="5"/>
    </row>
    <row r="7" spans="1:7" x14ac:dyDescent="0.25">
      <c r="A7" s="6" t="s">
        <v>1</v>
      </c>
      <c r="C7" s="7">
        <v>205000</v>
      </c>
      <c r="D7" s="4">
        <f>(C7*$B$24)+C7</f>
        <v>216275</v>
      </c>
      <c r="E7" s="4">
        <f t="shared" ref="E7:G7" si="1">(D7*$B$24)+D7</f>
        <v>228170.125</v>
      </c>
      <c r="F7" s="4">
        <f t="shared" si="1"/>
        <v>240719.481875</v>
      </c>
      <c r="G7" s="4">
        <f t="shared" si="1"/>
        <v>253959.05337812501</v>
      </c>
    </row>
    <row r="8" spans="1:7" x14ac:dyDescent="0.25">
      <c r="A8" s="6" t="s">
        <v>18</v>
      </c>
      <c r="C8" s="7">
        <v>45250</v>
      </c>
      <c r="D8" s="4">
        <f>(C8*$B$25)+C8</f>
        <v>46155</v>
      </c>
      <c r="E8" s="4">
        <f t="shared" ref="E8:G8" si="2">(D8*$B$25)+D8</f>
        <v>47078.1</v>
      </c>
      <c r="F8" s="4">
        <f t="shared" si="2"/>
        <v>48019.661999999997</v>
      </c>
      <c r="G8" s="4">
        <f t="shared" si="2"/>
        <v>48980.055239999994</v>
      </c>
    </row>
    <row r="9" spans="1:7" x14ac:dyDescent="0.25">
      <c r="A9" s="6" t="s">
        <v>3</v>
      </c>
      <c r="C9" s="7">
        <v>28000</v>
      </c>
      <c r="D9" s="4">
        <f>(C9*$B$26)+C9</f>
        <v>28840</v>
      </c>
      <c r="E9" s="4">
        <f t="shared" ref="E9:G9" si="3">(D9*$B$26)+D9</f>
        <v>29705.200000000001</v>
      </c>
      <c r="F9" s="4">
        <f t="shared" si="3"/>
        <v>30596.356</v>
      </c>
      <c r="G9" s="4">
        <f t="shared" si="3"/>
        <v>31514.24668</v>
      </c>
    </row>
    <row r="10" spans="1:7" x14ac:dyDescent="0.25">
      <c r="A10" s="6" t="s">
        <v>2</v>
      </c>
      <c r="C10" s="7">
        <f>C4*$B$27</f>
        <v>57750</v>
      </c>
      <c r="D10" s="9">
        <f>(C10*$B$27)+C10</f>
        <v>64102.5</v>
      </c>
      <c r="E10" s="9">
        <f t="shared" ref="E10:G10" si="4">(D10*$B$27)+D10</f>
        <v>71153.774999999994</v>
      </c>
      <c r="F10" s="9">
        <f t="shared" si="4"/>
        <v>78980.69025</v>
      </c>
      <c r="G10" s="9">
        <f t="shared" si="4"/>
        <v>87668.566177500004</v>
      </c>
    </row>
    <row r="11" spans="1:7" x14ac:dyDescent="0.25">
      <c r="A11" s="6" t="s">
        <v>4</v>
      </c>
      <c r="C11" s="8">
        <v>67000</v>
      </c>
      <c r="D11" s="9">
        <f>(C11*$B$28)+C11</f>
        <v>69345</v>
      </c>
      <c r="E11" s="9">
        <f t="shared" ref="E11:G11" si="5">(D11*$B$28)+D11</f>
        <v>71772.074999999997</v>
      </c>
      <c r="F11" s="9">
        <f t="shared" si="5"/>
        <v>74284.097624999995</v>
      </c>
      <c r="G11" s="9">
        <f t="shared" si="5"/>
        <v>76884.041041874996</v>
      </c>
    </row>
    <row r="12" spans="1:7" x14ac:dyDescent="0.25">
      <c r="A12" s="6" t="s">
        <v>5</v>
      </c>
      <c r="C12" s="4">
        <f>SUM(C7:C11)</f>
        <v>403000</v>
      </c>
      <c r="D12" s="4">
        <f t="shared" ref="D12:G12" si="6">SUM(D7:D11)</f>
        <v>424717.5</v>
      </c>
      <c r="E12" s="4">
        <f t="shared" si="6"/>
        <v>447879.27499999997</v>
      </c>
      <c r="F12" s="4">
        <f t="shared" si="6"/>
        <v>472600.28774999996</v>
      </c>
      <c r="G12" s="4">
        <f t="shared" si="6"/>
        <v>499005.96251750004</v>
      </c>
    </row>
    <row r="13" spans="1:7" x14ac:dyDescent="0.25">
      <c r="A13" s="6"/>
      <c r="C13" s="5"/>
      <c r="D13" s="5"/>
      <c r="E13" s="5"/>
      <c r="F13" s="5"/>
      <c r="G13" s="5"/>
    </row>
    <row r="14" spans="1:7" x14ac:dyDescent="0.25">
      <c r="A14" s="6" t="s">
        <v>13</v>
      </c>
      <c r="C14" s="4">
        <f>C4-C12</f>
        <v>122000</v>
      </c>
      <c r="D14" s="4">
        <f t="shared" ref="D14:G14" si="7">D4-D12</f>
        <v>131888.44551622076</v>
      </c>
      <c r="E14" s="4">
        <f t="shared" si="7"/>
        <v>142235.3508742975</v>
      </c>
      <c r="F14" s="4">
        <f t="shared" si="7"/>
        <v>153040.30138850334</v>
      </c>
      <c r="G14" s="4">
        <f t="shared" si="7"/>
        <v>164299.31685538008</v>
      </c>
    </row>
    <row r="15" spans="1:7" x14ac:dyDescent="0.25">
      <c r="A15" s="6" t="s">
        <v>6</v>
      </c>
      <c r="C15" s="4">
        <f>C14*$B$29</f>
        <v>21960</v>
      </c>
      <c r="D15" s="4">
        <f t="shared" ref="D15:G15" si="8">D14*$B$29</f>
        <v>23739.920192919737</v>
      </c>
      <c r="E15" s="4">
        <f t="shared" si="8"/>
        <v>25602.363157373547</v>
      </c>
      <c r="F15" s="4">
        <f t="shared" si="8"/>
        <v>27547.2542499306</v>
      </c>
      <c r="G15" s="4">
        <f t="shared" si="8"/>
        <v>29573.877033968412</v>
      </c>
    </row>
    <row r="16" spans="1:7" x14ac:dyDescent="0.25">
      <c r="A16" s="6" t="s">
        <v>11</v>
      </c>
      <c r="C16" s="4">
        <f>C14-C15</f>
        <v>100040</v>
      </c>
      <c r="D16" s="4">
        <f t="shared" ref="D16:G16" si="9">D14-D15</f>
        <v>108148.52532330103</v>
      </c>
      <c r="E16" s="4">
        <f t="shared" si="9"/>
        <v>116632.98771692395</v>
      </c>
      <c r="F16" s="4">
        <f t="shared" si="9"/>
        <v>125493.04713857274</v>
      </c>
      <c r="G16" s="4">
        <f t="shared" si="9"/>
        <v>134725.43982141168</v>
      </c>
    </row>
    <row r="17" spans="1:7" x14ac:dyDescent="0.25">
      <c r="A17" s="6"/>
      <c r="C17" s="5"/>
      <c r="D17" s="5"/>
      <c r="E17" s="5"/>
      <c r="F17" s="5"/>
      <c r="G17" s="5"/>
    </row>
    <row r="18" spans="1:7" x14ac:dyDescent="0.25">
      <c r="A18" s="6" t="s">
        <v>17</v>
      </c>
      <c r="C18" s="4">
        <f>IF(C16&gt;110000,10000,5000)</f>
        <v>5000</v>
      </c>
      <c r="D18" s="4">
        <f t="shared" ref="D18:G18" si="10">IF(D16&gt;110000,10000,5000)</f>
        <v>5000</v>
      </c>
      <c r="E18" s="4">
        <f t="shared" si="10"/>
        <v>10000</v>
      </c>
      <c r="F18" s="4">
        <f t="shared" si="10"/>
        <v>10000</v>
      </c>
      <c r="G18" s="4">
        <f t="shared" si="10"/>
        <v>10000</v>
      </c>
    </row>
    <row r="19" spans="1:7" x14ac:dyDescent="0.25">
      <c r="A19" s="6"/>
      <c r="C19" s="5"/>
      <c r="D19" s="5"/>
      <c r="E19" s="5"/>
      <c r="F19" s="5"/>
      <c r="G19" s="5"/>
    </row>
    <row r="20" spans="1:7" x14ac:dyDescent="0.25">
      <c r="A20" s="6" t="s">
        <v>14</v>
      </c>
      <c r="C20" s="4">
        <f>C16-C18</f>
        <v>95040</v>
      </c>
      <c r="D20" s="4">
        <f t="shared" ref="D20:G20" si="11">D16-D18</f>
        <v>103148.52532330103</v>
      </c>
      <c r="E20" s="4">
        <f t="shared" si="11"/>
        <v>106632.98771692395</v>
      </c>
      <c r="F20" s="4">
        <f t="shared" si="11"/>
        <v>115493.04713857274</v>
      </c>
      <c r="G20" s="4">
        <f t="shared" si="11"/>
        <v>124725.43982141168</v>
      </c>
    </row>
    <row r="21" spans="1:7" x14ac:dyDescent="0.25">
      <c r="A21" s="6"/>
      <c r="C21" s="5"/>
      <c r="D21" s="5"/>
      <c r="E21" s="5"/>
      <c r="F21" s="5"/>
      <c r="G21" s="5"/>
    </row>
    <row r="22" spans="1:7" x14ac:dyDescent="0.25">
      <c r="A22" s="6" t="s">
        <v>7</v>
      </c>
      <c r="C22" s="5"/>
      <c r="D22" s="10" t="s">
        <v>20</v>
      </c>
      <c r="E22" s="11"/>
      <c r="F22" s="11"/>
      <c r="G22" s="12">
        <f>SUM(D20:G20)</f>
        <v>450000.00000020937</v>
      </c>
    </row>
    <row r="23" spans="1:7" x14ac:dyDescent="0.25">
      <c r="A23" s="6" t="s">
        <v>8</v>
      </c>
      <c r="B23" s="1">
        <v>6.020180098327773E-2</v>
      </c>
    </row>
    <row r="24" spans="1:7" x14ac:dyDescent="0.25">
      <c r="A24" s="6" t="s">
        <v>9</v>
      </c>
      <c r="B24" s="1">
        <v>5.5E-2</v>
      </c>
    </row>
    <row r="25" spans="1:7" x14ac:dyDescent="0.25">
      <c r="A25" s="6" t="s">
        <v>10</v>
      </c>
      <c r="B25" s="1">
        <v>0.02</v>
      </c>
    </row>
    <row r="26" spans="1:7" x14ac:dyDescent="0.25">
      <c r="A26" s="6" t="s">
        <v>12</v>
      </c>
      <c r="B26" s="1">
        <v>0.03</v>
      </c>
    </row>
    <row r="27" spans="1:7" x14ac:dyDescent="0.25">
      <c r="A27" s="6" t="s">
        <v>2</v>
      </c>
      <c r="B27" s="1">
        <v>0.11</v>
      </c>
    </row>
    <row r="28" spans="1:7" x14ac:dyDescent="0.25">
      <c r="A28" s="6" t="s">
        <v>4</v>
      </c>
      <c r="B28" s="1">
        <v>3.5000000000000003E-2</v>
      </c>
    </row>
    <row r="29" spans="1:7" x14ac:dyDescent="0.25">
      <c r="A29" s="6" t="s">
        <v>19</v>
      </c>
      <c r="B29" s="1">
        <v>0.18</v>
      </c>
    </row>
    <row r="30" spans="1:7" x14ac:dyDescent="0.25">
      <c r="A30" s="6"/>
    </row>
  </sheetData>
  <mergeCells count="1">
    <mergeCell ref="A1:G1"/>
  </mergeCells>
  <conditionalFormatting sqref="C18:G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B727A-E235-4C42-86A8-3D61F1C45323}">
  <sheetPr>
    <tabColor rgb="FFFF0000"/>
  </sheetPr>
  <dimension ref="A1:G30"/>
  <sheetViews>
    <sheetView workbookViewId="0">
      <selection activeCell="C2" sqref="C2:G2"/>
    </sheetView>
  </sheetViews>
  <sheetFormatPr defaultRowHeight="15" x14ac:dyDescent="0.25"/>
  <cols>
    <col min="4" max="4" width="11.5703125" customWidth="1"/>
    <col min="5" max="5" width="11" customWidth="1"/>
    <col min="6" max="6" width="10.85546875" customWidth="1"/>
    <col min="7" max="7" width="11.5703125" customWidth="1"/>
  </cols>
  <sheetData>
    <row r="1" spans="1:7" x14ac:dyDescent="0.25">
      <c r="A1" s="13" t="s">
        <v>21</v>
      </c>
      <c r="B1" s="13"/>
      <c r="C1" s="13"/>
      <c r="D1" s="13"/>
      <c r="E1" s="13"/>
      <c r="F1" s="13"/>
      <c r="G1" s="13"/>
    </row>
    <row r="2" spans="1:7" ht="29.25" x14ac:dyDescent="0.25">
      <c r="A2" s="14"/>
      <c r="B2" s="15"/>
      <c r="C2" s="16">
        <v>2018</v>
      </c>
      <c r="D2" s="16">
        <v>2019</v>
      </c>
      <c r="E2" s="16">
        <v>2020</v>
      </c>
      <c r="F2" s="16">
        <v>2021</v>
      </c>
      <c r="G2" s="16">
        <v>2022</v>
      </c>
    </row>
    <row r="3" spans="1:7" x14ac:dyDescent="0.25">
      <c r="A3" s="6" t="s">
        <v>16</v>
      </c>
      <c r="B3" s="2"/>
      <c r="C3" s="2"/>
      <c r="D3" s="3"/>
      <c r="E3" s="3"/>
      <c r="F3" s="3"/>
      <c r="G3" s="3"/>
    </row>
    <row r="4" spans="1:7" x14ac:dyDescent="0.25">
      <c r="A4" s="6" t="s">
        <v>15</v>
      </c>
      <c r="C4" s="7">
        <v>525000</v>
      </c>
      <c r="D4" s="4">
        <f>C4*$B23+C4</f>
        <v>556605.94551622076</v>
      </c>
      <c r="E4" s="4">
        <f t="shared" ref="E4:G4" si="0">D4*$B23+D4</f>
        <v>590114.62587429746</v>
      </c>
      <c r="F4" s="4">
        <f t="shared" si="0"/>
        <v>625640.5891385033</v>
      </c>
      <c r="G4" s="4">
        <f t="shared" si="0"/>
        <v>663305.27937288012</v>
      </c>
    </row>
    <row r="5" spans="1:7" x14ac:dyDescent="0.25">
      <c r="A5" s="6"/>
      <c r="D5" s="5"/>
      <c r="E5" s="5"/>
      <c r="F5" s="5"/>
      <c r="G5" s="5"/>
    </row>
    <row r="6" spans="1:7" x14ac:dyDescent="0.25">
      <c r="A6" s="6" t="s">
        <v>0</v>
      </c>
      <c r="D6" s="5"/>
      <c r="E6" s="5"/>
      <c r="F6" s="5"/>
      <c r="G6" s="5"/>
    </row>
    <row r="7" spans="1:7" x14ac:dyDescent="0.25">
      <c r="A7" s="6" t="s">
        <v>1</v>
      </c>
      <c r="C7" s="7">
        <v>205000</v>
      </c>
      <c r="D7" s="4">
        <f>(C7*$B$24)+C7</f>
        <v>216275</v>
      </c>
      <c r="E7" s="4">
        <f t="shared" ref="E7:G7" si="1">(D7*$B$24)+D7</f>
        <v>228170.125</v>
      </c>
      <c r="F7" s="4">
        <f t="shared" si="1"/>
        <v>240719.481875</v>
      </c>
      <c r="G7" s="4">
        <f t="shared" si="1"/>
        <v>253959.05337812501</v>
      </c>
    </row>
    <row r="8" spans="1:7" x14ac:dyDescent="0.25">
      <c r="A8" s="6" t="s">
        <v>18</v>
      </c>
      <c r="C8" s="7">
        <v>45250</v>
      </c>
      <c r="D8" s="4">
        <f>(C8*$B$25)+C8</f>
        <v>46155</v>
      </c>
      <c r="E8" s="4">
        <f t="shared" ref="E8:G8" si="2">(D8*$B$25)+D8</f>
        <v>47078.1</v>
      </c>
      <c r="F8" s="4">
        <f t="shared" si="2"/>
        <v>48019.661999999997</v>
      </c>
      <c r="G8" s="4">
        <f t="shared" si="2"/>
        <v>48980.055239999994</v>
      </c>
    </row>
    <row r="9" spans="1:7" x14ac:dyDescent="0.25">
      <c r="A9" s="6" t="s">
        <v>3</v>
      </c>
      <c r="C9" s="7">
        <v>28000</v>
      </c>
      <c r="D9" s="4">
        <f>(C9*$B$26)+C9</f>
        <v>28840</v>
      </c>
      <c r="E9" s="4">
        <f t="shared" ref="E9:G9" si="3">(D9*$B$26)+D9</f>
        <v>29705.200000000001</v>
      </c>
      <c r="F9" s="4">
        <f t="shared" si="3"/>
        <v>30596.356</v>
      </c>
      <c r="G9" s="4">
        <f t="shared" si="3"/>
        <v>31514.24668</v>
      </c>
    </row>
    <row r="10" spans="1:7" x14ac:dyDescent="0.25">
      <c r="A10" s="6" t="s">
        <v>2</v>
      </c>
      <c r="C10" s="7">
        <f>C4*$B$27</f>
        <v>57750</v>
      </c>
      <c r="D10" s="9">
        <f>(C10*$B$27)+C10</f>
        <v>64102.5</v>
      </c>
      <c r="E10" s="9">
        <f t="shared" ref="E10:G10" si="4">(D10*$B$27)+D10</f>
        <v>71153.774999999994</v>
      </c>
      <c r="F10" s="9">
        <f t="shared" si="4"/>
        <v>78980.69025</v>
      </c>
      <c r="G10" s="9">
        <f t="shared" si="4"/>
        <v>87668.566177500004</v>
      </c>
    </row>
    <row r="11" spans="1:7" x14ac:dyDescent="0.25">
      <c r="A11" s="6" t="s">
        <v>4</v>
      </c>
      <c r="C11" s="8">
        <v>67000</v>
      </c>
      <c r="D11" s="9">
        <f>(C11*$B$28)+C11</f>
        <v>69345</v>
      </c>
      <c r="E11" s="9">
        <f t="shared" ref="E11:G11" si="5">(D11*$B$28)+D11</f>
        <v>71772.074999999997</v>
      </c>
      <c r="F11" s="9">
        <f t="shared" si="5"/>
        <v>74284.097624999995</v>
      </c>
      <c r="G11" s="9">
        <f t="shared" si="5"/>
        <v>76884.041041874996</v>
      </c>
    </row>
    <row r="12" spans="1:7" x14ac:dyDescent="0.25">
      <c r="A12" s="6" t="s">
        <v>5</v>
      </c>
      <c r="C12" s="4">
        <f>SUM(C7:C11)</f>
        <v>403000</v>
      </c>
      <c r="D12" s="4">
        <f t="shared" ref="D12:G12" si="6">SUM(D7:D11)</f>
        <v>424717.5</v>
      </c>
      <c r="E12" s="4">
        <f t="shared" si="6"/>
        <v>447879.27499999997</v>
      </c>
      <c r="F12" s="4">
        <f t="shared" si="6"/>
        <v>472600.28774999996</v>
      </c>
      <c r="G12" s="4">
        <f t="shared" si="6"/>
        <v>499005.96251750004</v>
      </c>
    </row>
    <row r="13" spans="1:7" x14ac:dyDescent="0.25">
      <c r="A13" s="6"/>
      <c r="C13" s="5"/>
      <c r="D13" s="5"/>
      <c r="E13" s="5"/>
      <c r="F13" s="5"/>
      <c r="G13" s="5"/>
    </row>
    <row r="14" spans="1:7" x14ac:dyDescent="0.25">
      <c r="A14" s="6" t="s">
        <v>13</v>
      </c>
      <c r="C14" s="4">
        <f>C4-C12</f>
        <v>122000</v>
      </c>
      <c r="D14" s="4">
        <f t="shared" ref="D14:G14" si="7">D4-D12</f>
        <v>131888.44551622076</v>
      </c>
      <c r="E14" s="4">
        <f t="shared" si="7"/>
        <v>142235.3508742975</v>
      </c>
      <c r="F14" s="4">
        <f t="shared" si="7"/>
        <v>153040.30138850334</v>
      </c>
      <c r="G14" s="4">
        <f t="shared" si="7"/>
        <v>164299.31685538008</v>
      </c>
    </row>
    <row r="15" spans="1:7" x14ac:dyDescent="0.25">
      <c r="A15" s="6" t="s">
        <v>6</v>
      </c>
      <c r="C15" s="4">
        <f>C14*$B$29</f>
        <v>21960</v>
      </c>
      <c r="D15" s="4">
        <f t="shared" ref="D15:G15" si="8">D14*$B$29</f>
        <v>23739.920192919737</v>
      </c>
      <c r="E15" s="4">
        <f t="shared" si="8"/>
        <v>25602.363157373547</v>
      </c>
      <c r="F15" s="4">
        <f t="shared" si="8"/>
        <v>27547.2542499306</v>
      </c>
      <c r="G15" s="4">
        <f t="shared" si="8"/>
        <v>29573.877033968412</v>
      </c>
    </row>
    <row r="16" spans="1:7" x14ac:dyDescent="0.25">
      <c r="A16" s="6" t="s">
        <v>11</v>
      </c>
      <c r="C16" s="4">
        <f>C14-C15</f>
        <v>100040</v>
      </c>
      <c r="D16" s="4">
        <f t="shared" ref="D16:G16" si="9">D14-D15</f>
        <v>108148.52532330103</v>
      </c>
      <c r="E16" s="4">
        <f t="shared" si="9"/>
        <v>116632.98771692395</v>
      </c>
      <c r="F16" s="4">
        <f t="shared" si="9"/>
        <v>125493.04713857274</v>
      </c>
      <c r="G16" s="4">
        <f t="shared" si="9"/>
        <v>134725.43982141168</v>
      </c>
    </row>
    <row r="17" spans="1:7" x14ac:dyDescent="0.25">
      <c r="A17" s="6"/>
      <c r="C17" s="5"/>
      <c r="D17" s="5"/>
      <c r="E17" s="5"/>
      <c r="F17" s="5"/>
      <c r="G17" s="5"/>
    </row>
    <row r="18" spans="1:7" x14ac:dyDescent="0.25">
      <c r="A18" s="6" t="s">
        <v>17</v>
      </c>
      <c r="C18" s="4">
        <f>IF(C16&gt;110000,10000,5000)</f>
        <v>5000</v>
      </c>
      <c r="D18" s="4">
        <f t="shared" ref="D18:G18" si="10">IF(D16&gt;110000,10000,5000)</f>
        <v>5000</v>
      </c>
      <c r="E18" s="4">
        <f t="shared" si="10"/>
        <v>10000</v>
      </c>
      <c r="F18" s="4">
        <f t="shared" si="10"/>
        <v>10000</v>
      </c>
      <c r="G18" s="4">
        <f t="shared" si="10"/>
        <v>10000</v>
      </c>
    </row>
    <row r="19" spans="1:7" x14ac:dyDescent="0.25">
      <c r="A19" s="6"/>
      <c r="C19" s="5"/>
      <c r="D19" s="5"/>
      <c r="E19" s="5"/>
      <c r="F19" s="5"/>
      <c r="G19" s="5"/>
    </row>
    <row r="20" spans="1:7" x14ac:dyDescent="0.25">
      <c r="A20" s="6" t="s">
        <v>14</v>
      </c>
      <c r="C20" s="4">
        <f>C16-C18</f>
        <v>95040</v>
      </c>
      <c r="D20" s="4">
        <f t="shared" ref="D20:G20" si="11">D16-D18</f>
        <v>103148.52532330103</v>
      </c>
      <c r="E20" s="4">
        <f t="shared" si="11"/>
        <v>106632.98771692395</v>
      </c>
      <c r="F20" s="4">
        <f t="shared" si="11"/>
        <v>115493.04713857274</v>
      </c>
      <c r="G20" s="4">
        <f t="shared" si="11"/>
        <v>124725.43982141168</v>
      </c>
    </row>
    <row r="21" spans="1:7" x14ac:dyDescent="0.25">
      <c r="A21" s="6"/>
      <c r="C21" s="5"/>
      <c r="D21" s="5"/>
      <c r="E21" s="5"/>
      <c r="F21" s="5"/>
      <c r="G21" s="5"/>
    </row>
    <row r="22" spans="1:7" x14ac:dyDescent="0.25">
      <c r="A22" s="6" t="s">
        <v>7</v>
      </c>
      <c r="C22" s="5"/>
      <c r="D22" s="10" t="s">
        <v>20</v>
      </c>
      <c r="E22" s="11"/>
      <c r="F22" s="11"/>
      <c r="G22" s="12">
        <f>SUM(D20:G20)</f>
        <v>450000.00000020937</v>
      </c>
    </row>
    <row r="23" spans="1:7" x14ac:dyDescent="0.25">
      <c r="A23" s="6" t="s">
        <v>8</v>
      </c>
      <c r="B23" s="1">
        <v>6.020180098327773E-2</v>
      </c>
    </row>
    <row r="24" spans="1:7" x14ac:dyDescent="0.25">
      <c r="A24" s="6" t="s">
        <v>9</v>
      </c>
      <c r="B24" s="1">
        <v>5.5E-2</v>
      </c>
    </row>
    <row r="25" spans="1:7" x14ac:dyDescent="0.25">
      <c r="A25" s="6" t="s">
        <v>10</v>
      </c>
      <c r="B25" s="1">
        <v>0.02</v>
      </c>
    </row>
    <row r="26" spans="1:7" x14ac:dyDescent="0.25">
      <c r="A26" s="6" t="s">
        <v>12</v>
      </c>
      <c r="B26" s="1">
        <v>0.03</v>
      </c>
    </row>
    <row r="27" spans="1:7" x14ac:dyDescent="0.25">
      <c r="A27" s="6" t="s">
        <v>2</v>
      </c>
      <c r="B27" s="1">
        <v>0.11</v>
      </c>
    </row>
    <row r="28" spans="1:7" x14ac:dyDescent="0.25">
      <c r="A28" s="6" t="s">
        <v>4</v>
      </c>
      <c r="B28" s="1">
        <v>3.5000000000000003E-2</v>
      </c>
    </row>
    <row r="29" spans="1:7" x14ac:dyDescent="0.25">
      <c r="A29" s="6" t="s">
        <v>19</v>
      </c>
      <c r="B29" s="1">
        <v>0.18</v>
      </c>
    </row>
    <row r="30" spans="1:7" x14ac:dyDescent="0.25">
      <c r="A30" s="6"/>
    </row>
  </sheetData>
  <mergeCells count="1">
    <mergeCell ref="A1:G1"/>
  </mergeCells>
  <conditionalFormatting sqref="C18:G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B8D6-42A9-4211-AE3D-1DFF38D4BAE6}">
  <sheetPr>
    <tabColor rgb="FF00B0F0"/>
  </sheetPr>
  <dimension ref="A1:G30"/>
  <sheetViews>
    <sheetView workbookViewId="0">
      <selection activeCell="C2" sqref="C2:G2"/>
    </sheetView>
  </sheetViews>
  <sheetFormatPr defaultRowHeight="15" x14ac:dyDescent="0.25"/>
  <cols>
    <col min="1" max="1" width="14" customWidth="1"/>
    <col min="4" max="4" width="14.140625" customWidth="1"/>
    <col min="5" max="5" width="12" customWidth="1"/>
    <col min="6" max="6" width="11.42578125" customWidth="1"/>
    <col min="7" max="7" width="13.140625" customWidth="1"/>
  </cols>
  <sheetData>
    <row r="1" spans="1:7" x14ac:dyDescent="0.25">
      <c r="A1" s="13" t="s">
        <v>21</v>
      </c>
      <c r="B1" s="13"/>
      <c r="C1" s="13"/>
      <c r="D1" s="13"/>
      <c r="E1" s="13"/>
      <c r="F1" s="13"/>
      <c r="G1" s="13"/>
    </row>
    <row r="2" spans="1:7" ht="29.25" x14ac:dyDescent="0.25">
      <c r="A2" s="14"/>
      <c r="B2" s="15"/>
      <c r="C2" s="16">
        <v>2018</v>
      </c>
      <c r="D2" s="16">
        <v>2019</v>
      </c>
      <c r="E2" s="16">
        <v>2020</v>
      </c>
      <c r="F2" s="16">
        <v>2021</v>
      </c>
      <c r="G2" s="16">
        <v>2022</v>
      </c>
    </row>
    <row r="3" spans="1:7" x14ac:dyDescent="0.25">
      <c r="A3" s="6" t="s">
        <v>16</v>
      </c>
      <c r="B3" s="2"/>
      <c r="C3" s="2"/>
      <c r="D3" s="3"/>
      <c r="E3" s="3"/>
      <c r="F3" s="3"/>
      <c r="G3" s="3"/>
    </row>
    <row r="4" spans="1:7" x14ac:dyDescent="0.25">
      <c r="A4" s="6" t="s">
        <v>15</v>
      </c>
      <c r="C4" s="7">
        <v>525000</v>
      </c>
      <c r="D4" s="4">
        <f>C4*$B23+C4</f>
        <v>556605.94551622076</v>
      </c>
      <c r="E4" s="4">
        <f t="shared" ref="E4:G4" si="0">D4*$B23+D4</f>
        <v>590114.62587429746</v>
      </c>
      <c r="F4" s="4">
        <f t="shared" si="0"/>
        <v>625640.5891385033</v>
      </c>
      <c r="G4" s="4">
        <f t="shared" si="0"/>
        <v>663305.27937288012</v>
      </c>
    </row>
    <row r="5" spans="1:7" x14ac:dyDescent="0.25">
      <c r="A5" s="6"/>
      <c r="D5" s="5"/>
      <c r="E5" s="5"/>
      <c r="F5" s="5"/>
      <c r="G5" s="5"/>
    </row>
    <row r="6" spans="1:7" x14ac:dyDescent="0.25">
      <c r="A6" s="6" t="s">
        <v>0</v>
      </c>
      <c r="D6" s="5"/>
      <c r="E6" s="5"/>
      <c r="F6" s="5"/>
      <c r="G6" s="5"/>
    </row>
    <row r="7" spans="1:7" x14ac:dyDescent="0.25">
      <c r="A7" s="6" t="s">
        <v>1</v>
      </c>
      <c r="C7" s="7">
        <v>205000</v>
      </c>
      <c r="D7" s="4">
        <f>(C7*$B$24)+C7</f>
        <v>216275</v>
      </c>
      <c r="E7" s="4">
        <f t="shared" ref="E7:G7" si="1">(D7*$B$24)+D7</f>
        <v>228170.125</v>
      </c>
      <c r="F7" s="4">
        <f t="shared" si="1"/>
        <v>240719.481875</v>
      </c>
      <c r="G7" s="4">
        <f t="shared" si="1"/>
        <v>253959.05337812501</v>
      </c>
    </row>
    <row r="8" spans="1:7" x14ac:dyDescent="0.25">
      <c r="A8" s="6" t="s">
        <v>18</v>
      </c>
      <c r="C8" s="7">
        <v>45250</v>
      </c>
      <c r="D8" s="4">
        <f>(C8*$B$25)+C8</f>
        <v>46155</v>
      </c>
      <c r="E8" s="4">
        <f t="shared" ref="E8:G8" si="2">(D8*$B$25)+D8</f>
        <v>47078.1</v>
      </c>
      <c r="F8" s="4">
        <f t="shared" si="2"/>
        <v>48019.661999999997</v>
      </c>
      <c r="G8" s="4">
        <f t="shared" si="2"/>
        <v>48980.055239999994</v>
      </c>
    </row>
    <row r="9" spans="1:7" x14ac:dyDescent="0.25">
      <c r="A9" s="6" t="s">
        <v>3</v>
      </c>
      <c r="C9" s="7">
        <v>28000</v>
      </c>
      <c r="D9" s="4">
        <f>(C9*$B$26)+C9</f>
        <v>28840</v>
      </c>
      <c r="E9" s="4">
        <f t="shared" ref="E9:G9" si="3">(D9*$B$26)+D9</f>
        <v>29705.200000000001</v>
      </c>
      <c r="F9" s="4">
        <f t="shared" si="3"/>
        <v>30596.356</v>
      </c>
      <c r="G9" s="4">
        <f t="shared" si="3"/>
        <v>31514.24668</v>
      </c>
    </row>
    <row r="10" spans="1:7" x14ac:dyDescent="0.25">
      <c r="A10" s="6" t="s">
        <v>2</v>
      </c>
      <c r="C10" s="7">
        <f>C4*$B$27</f>
        <v>57750</v>
      </c>
      <c r="D10" s="9">
        <f>(C10*$B$27)+C10</f>
        <v>64102.5</v>
      </c>
      <c r="E10" s="9">
        <f t="shared" ref="E10:G10" si="4">(D10*$B$27)+D10</f>
        <v>71153.774999999994</v>
      </c>
      <c r="F10" s="9">
        <f t="shared" si="4"/>
        <v>78980.69025</v>
      </c>
      <c r="G10" s="9">
        <f t="shared" si="4"/>
        <v>87668.566177500004</v>
      </c>
    </row>
    <row r="11" spans="1:7" x14ac:dyDescent="0.25">
      <c r="A11" s="6" t="s">
        <v>4</v>
      </c>
      <c r="C11" s="8">
        <v>67000</v>
      </c>
      <c r="D11" s="9">
        <f>(C11*$B$28)+C11</f>
        <v>69345</v>
      </c>
      <c r="E11" s="9">
        <f t="shared" ref="E11:G11" si="5">(D11*$B$28)+D11</f>
        <v>71772.074999999997</v>
      </c>
      <c r="F11" s="9">
        <f t="shared" si="5"/>
        <v>74284.097624999995</v>
      </c>
      <c r="G11" s="9">
        <f t="shared" si="5"/>
        <v>76884.041041874996</v>
      </c>
    </row>
    <row r="12" spans="1:7" x14ac:dyDescent="0.25">
      <c r="A12" s="6" t="s">
        <v>5</v>
      </c>
      <c r="C12" s="4">
        <f>SUM(C7:C11)</f>
        <v>403000</v>
      </c>
      <c r="D12" s="4">
        <f t="shared" ref="D12:G12" si="6">SUM(D7:D11)</f>
        <v>424717.5</v>
      </c>
      <c r="E12" s="4">
        <f t="shared" si="6"/>
        <v>447879.27499999997</v>
      </c>
      <c r="F12" s="4">
        <f t="shared" si="6"/>
        <v>472600.28774999996</v>
      </c>
      <c r="G12" s="4">
        <f t="shared" si="6"/>
        <v>499005.96251750004</v>
      </c>
    </row>
    <row r="13" spans="1:7" x14ac:dyDescent="0.25">
      <c r="A13" s="6"/>
      <c r="C13" s="5"/>
      <c r="D13" s="5"/>
      <c r="E13" s="5"/>
      <c r="F13" s="5"/>
      <c r="G13" s="5"/>
    </row>
    <row r="14" spans="1:7" x14ac:dyDescent="0.25">
      <c r="A14" s="6" t="s">
        <v>13</v>
      </c>
      <c r="C14" s="4">
        <f>C4-C12</f>
        <v>122000</v>
      </c>
      <c r="D14" s="4">
        <f t="shared" ref="D14:G14" si="7">D4-D12</f>
        <v>131888.44551622076</v>
      </c>
      <c r="E14" s="4">
        <f t="shared" si="7"/>
        <v>142235.3508742975</v>
      </c>
      <c r="F14" s="4">
        <f t="shared" si="7"/>
        <v>153040.30138850334</v>
      </c>
      <c r="G14" s="4">
        <f t="shared" si="7"/>
        <v>164299.31685538008</v>
      </c>
    </row>
    <row r="15" spans="1:7" x14ac:dyDescent="0.25">
      <c r="A15" s="6" t="s">
        <v>6</v>
      </c>
      <c r="C15" s="4">
        <f>C14*$B$29</f>
        <v>21960</v>
      </c>
      <c r="D15" s="4">
        <f t="shared" ref="D15:G15" si="8">D14*$B$29</f>
        <v>23739.920192919737</v>
      </c>
      <c r="E15" s="4">
        <f t="shared" si="8"/>
        <v>25602.363157373547</v>
      </c>
      <c r="F15" s="4">
        <f t="shared" si="8"/>
        <v>27547.2542499306</v>
      </c>
      <c r="G15" s="4">
        <f t="shared" si="8"/>
        <v>29573.877033968412</v>
      </c>
    </row>
    <row r="16" spans="1:7" x14ac:dyDescent="0.25">
      <c r="A16" s="6" t="s">
        <v>11</v>
      </c>
      <c r="C16" s="4">
        <f>C14-C15</f>
        <v>100040</v>
      </c>
      <c r="D16" s="4">
        <f t="shared" ref="D16:G16" si="9">D14-D15</f>
        <v>108148.52532330103</v>
      </c>
      <c r="E16" s="4">
        <f t="shared" si="9"/>
        <v>116632.98771692395</v>
      </c>
      <c r="F16" s="4">
        <f t="shared" si="9"/>
        <v>125493.04713857274</v>
      </c>
      <c r="G16" s="4">
        <f t="shared" si="9"/>
        <v>134725.43982141168</v>
      </c>
    </row>
    <row r="17" spans="1:7" x14ac:dyDescent="0.25">
      <c r="A17" s="6"/>
      <c r="C17" s="5"/>
      <c r="D17" s="5"/>
      <c r="E17" s="5"/>
      <c r="F17" s="5"/>
      <c r="G17" s="5"/>
    </row>
    <row r="18" spans="1:7" x14ac:dyDescent="0.25">
      <c r="A18" s="6" t="s">
        <v>17</v>
      </c>
      <c r="C18" s="4">
        <f>IF(C16&gt;110000,10000,5000)</f>
        <v>5000</v>
      </c>
      <c r="D18" s="4">
        <f t="shared" ref="D18:G18" si="10">IF(D16&gt;110000,10000,5000)</f>
        <v>5000</v>
      </c>
      <c r="E18" s="4">
        <f t="shared" si="10"/>
        <v>10000</v>
      </c>
      <c r="F18" s="4">
        <f t="shared" si="10"/>
        <v>10000</v>
      </c>
      <c r="G18" s="4">
        <f t="shared" si="10"/>
        <v>10000</v>
      </c>
    </row>
    <row r="19" spans="1:7" x14ac:dyDescent="0.25">
      <c r="A19" s="6"/>
      <c r="C19" s="5"/>
      <c r="D19" s="5"/>
      <c r="E19" s="5"/>
      <c r="F19" s="5"/>
      <c r="G19" s="5"/>
    </row>
    <row r="20" spans="1:7" x14ac:dyDescent="0.25">
      <c r="A20" s="6" t="s">
        <v>14</v>
      </c>
      <c r="C20" s="4">
        <f>C16-C18</f>
        <v>95040</v>
      </c>
      <c r="D20" s="4">
        <f t="shared" ref="D20:G20" si="11">D16-D18</f>
        <v>103148.52532330103</v>
      </c>
      <c r="E20" s="4">
        <f t="shared" si="11"/>
        <v>106632.98771692395</v>
      </c>
      <c r="F20" s="4">
        <f t="shared" si="11"/>
        <v>115493.04713857274</v>
      </c>
      <c r="G20" s="4">
        <f t="shared" si="11"/>
        <v>124725.43982141168</v>
      </c>
    </row>
    <row r="21" spans="1:7" x14ac:dyDescent="0.25">
      <c r="A21" s="6"/>
      <c r="C21" s="5"/>
      <c r="D21" s="5"/>
      <c r="E21" s="5"/>
      <c r="F21" s="5"/>
      <c r="G21" s="5"/>
    </row>
    <row r="22" spans="1:7" x14ac:dyDescent="0.25">
      <c r="A22" s="6" t="s">
        <v>7</v>
      </c>
      <c r="C22" s="5"/>
      <c r="D22" s="10" t="s">
        <v>20</v>
      </c>
      <c r="E22" s="11"/>
      <c r="F22" s="11"/>
      <c r="G22" s="12">
        <f>SUM(D20:G20)</f>
        <v>450000.00000020937</v>
      </c>
    </row>
    <row r="23" spans="1:7" x14ac:dyDescent="0.25">
      <c r="A23" s="6" t="s">
        <v>8</v>
      </c>
      <c r="B23" s="1">
        <v>6.020180098327773E-2</v>
      </c>
    </row>
    <row r="24" spans="1:7" x14ac:dyDescent="0.25">
      <c r="A24" s="6" t="s">
        <v>9</v>
      </c>
      <c r="B24" s="1">
        <v>5.5E-2</v>
      </c>
    </row>
    <row r="25" spans="1:7" x14ac:dyDescent="0.25">
      <c r="A25" s="6" t="s">
        <v>10</v>
      </c>
      <c r="B25" s="1">
        <v>0.02</v>
      </c>
    </row>
    <row r="26" spans="1:7" x14ac:dyDescent="0.25">
      <c r="A26" s="6" t="s">
        <v>12</v>
      </c>
      <c r="B26" s="1">
        <v>0.03</v>
      </c>
    </row>
    <row r="27" spans="1:7" x14ac:dyDescent="0.25">
      <c r="A27" s="6" t="s">
        <v>2</v>
      </c>
      <c r="B27" s="1">
        <v>0.11</v>
      </c>
    </row>
    <row r="28" spans="1:7" x14ac:dyDescent="0.25">
      <c r="A28" s="6" t="s">
        <v>4</v>
      </c>
      <c r="B28" s="1">
        <v>3.5000000000000003E-2</v>
      </c>
    </row>
    <row r="29" spans="1:7" x14ac:dyDescent="0.25">
      <c r="A29" s="6" t="s">
        <v>19</v>
      </c>
      <c r="B29" s="1">
        <v>0.18</v>
      </c>
    </row>
    <row r="30" spans="1:7" x14ac:dyDescent="0.25">
      <c r="A30" s="6"/>
    </row>
  </sheetData>
  <mergeCells count="1">
    <mergeCell ref="A1:G1"/>
  </mergeCells>
  <conditionalFormatting sqref="C18:G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Quiroz's Small Business</vt:lpstr>
      <vt:lpstr>What-if</vt:lpstr>
      <vt:lpstr>Goal Seek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Ross, Lee</dc:creator>
  <cp:lastModifiedBy>Admin</cp:lastModifiedBy>
  <dcterms:created xsi:type="dcterms:W3CDTF">2012-09-20T00:58:13Z</dcterms:created>
  <dcterms:modified xsi:type="dcterms:W3CDTF">2018-06-15T09:56:02Z</dcterms:modified>
</cp:coreProperties>
</file>